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1\"/>
    </mc:Choice>
  </mc:AlternateContent>
  <xr:revisionPtr revIDLastSave="0" documentId="13_ncr:1_{2EC111AC-6423-4062-8ECB-D5FE4562EAF2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12" sheetId="1" r:id="rId1"/>
    <sheet name="FORMULÁŘ 8 - rekap poplatků" sheetId="2" r:id="rId2"/>
  </sheets>
  <definedNames>
    <definedName name="_xlnm._FilterDatabase" localSheetId="0" hidden="1">'PS 52-02-12'!$A$11:$H$437</definedName>
    <definedName name="_xlnm.Print_Area" localSheetId="1">'FORMULÁŘ 8 - rekap poplatků'!$A$1:$K$74</definedName>
    <definedName name="_xlnm.Print_Area" localSheetId="0">'PS 52-02-12'!$A$1:$H$14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71" i="2" l="1"/>
  <c r="K72" i="2"/>
  <c r="K73" i="2"/>
  <c r="K55" i="2" l="1"/>
  <c r="A14" i="1" l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K70" i="2" l="1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74" i="2" l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G1" i="1"/>
  <c r="H14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<sst xmlns="http://schemas.openxmlformats.org/spreadsheetml/2006/main" count="392" uniqueCount="171">
  <si>
    <t>MJ</t>
  </si>
  <si>
    <t>OTSKP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</si>
  <si>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</si>
  <si>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</si>
  <si>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</si>
  <si>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</si>
  <si>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</si>
  <si>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</si>
  <si>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</si>
  <si>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</si>
  <si>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</si>
  <si>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</si>
  <si>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</si>
  <si>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</si>
  <si>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</si>
  <si>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</si>
  <si>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</si>
  <si>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</si>
  <si>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</si>
  <si>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</si>
  <si>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</si>
  <si>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</si>
  <si>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</si>
  <si>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</si>
  <si>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</si>
  <si>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</si>
  <si>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</si>
  <si>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</si>
  <si>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</si>
  <si>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</si>
  <si>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</si>
  <si>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</si>
  <si>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</si>
  <si>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</si>
  <si>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</si>
  <si>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</si>
  <si>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</si>
  <si>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</si>
  <si>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</si>
  <si>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</si>
  <si>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</si>
  <si>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</si>
  <si>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</si>
  <si>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</si>
  <si>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</si>
  <si>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</si>
  <si>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</si>
  <si>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</si>
  <si>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</si>
  <si>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</si>
  <si>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</si>
  <si>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</si>
  <si>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</si>
  <si>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</si>
  <si>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</si>
  <si>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</si>
  <si>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</si>
  <si>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</si>
  <si>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</si>
  <si>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</si>
  <si>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</si>
  <si>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</si>
  <si>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</si>
  <si>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</si>
  <si>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</si>
  <si>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</si>
  <si>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</si>
  <si>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</si>
  <si>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</si>
  <si>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</si>
  <si>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</si>
  <si>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</si>
  <si>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</si>
  <si>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</si>
  <si>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</si>
  <si>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</si>
  <si>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</si>
  <si>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</si>
  <si>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</si>
  <si>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</si>
  <si>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</si>
  <si>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</si>
  <si>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</si>
  <si>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</si>
  <si>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</si>
  <si>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</si>
  <si>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</si>
  <si>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</si>
  <si>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</si>
  <si>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</si>
  <si>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</si>
  <si>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</si>
  <si>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</si>
  <si>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</si>
  <si>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</si>
  <si>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</si>
  <si>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</si>
  <si>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</si>
  <si>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</si>
  <si>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</si>
  <si>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</si>
  <si>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</si>
  <si>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</si>
  <si>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</si>
  <si>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</si>
  <si>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</si>
  <si>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</si>
  <si>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</si>
  <si>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</si>
  <si>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</si>
  <si>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</si>
  <si>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</si>
  <si>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</si>
  <si>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</si>
  <si>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</si>
  <si>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</si>
  <si>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</si>
  <si>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</si>
  <si>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</si>
  <si>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</si>
  <si>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</si>
  <si>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</si>
  <si>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</si>
  <si>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</si>
  <si>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</si>
  <si>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</si>
  <si>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</si>
  <si>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</si>
  <si>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</si>
  <si>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</si>
  <si>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</si>
  <si>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</si>
  <si>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</si>
  <si>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</si>
  <si>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</si>
  <si>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</si>
  <si>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</si>
  <si>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</si>
  <si>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</si>
  <si>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</si>
  <si>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</si>
  <si>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</si>
  <si>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</si>
  <si>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</si>
  <si>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</si>
  <si>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</si>
  <si>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</si>
  <si>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</si>
  <si>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</si>
  <si>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</si>
  <si>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</si>
  <si>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</si>
  <si>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</si>
  <si>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</si>
  <si>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</si>
  <si>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</si>
  <si>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</si>
  <si>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</si>
  <si>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</si>
  <si>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</si>
  <si>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</si>
  <si>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</si>
  <si>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</si>
  <si>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PS 52-02-12</t>
  </si>
  <si>
    <t>ŽST Chrastava, úprava stávající kabelizace</t>
  </si>
  <si>
    <t>Rekonstrukce ŽST Chrastava</t>
  </si>
  <si>
    <t>75IECY</t>
  </si>
  <si>
    <t>VENKOVNÍ TELEFONNÍ OBJEKT - DEMONTÁŽ</t>
  </si>
  <si>
    <t>KUS</t>
  </si>
  <si>
    <t>STOSMOL, s.r.o.</t>
  </si>
  <si>
    <t>Michal Sliva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</si>
</sst>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\ &quot;Kč&quot;"/>
    <numFmt numFmtId="168" formatCode="#,##0.00_ ;\-#,##0.00\ 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4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4" fontId="31" fillId="0" borderId="31" xfId="3" applyNumberFormat="1" applyFont="1" applyFill="1" applyBorder="1" applyAlignment="1" applyProtection="1">
      <alignment horizontal="right"/>
      <protection locked="0"/>
    </xf>
    <xf numFmtId="166" fontId="30" fillId="5" borderId="31" xfId="3" applyNumberFormat="1" applyFont="1" applyFill="1" applyBorder="1"/>
    <xf numFmtId="167" fontId="32" fillId="0" borderId="32" xfId="3" applyNumberFormat="1" applyFont="1" applyBorder="1" applyAlignment="1" applyProtection="1">
      <alignment horizontal="center"/>
      <protection locked="0"/>
    </xf>
    <xf numFmtId="44" fontId="30" fillId="6" borderId="32" xfId="3" applyNumberFormat="1" applyFont="1" applyFill="1" applyBorder="1" applyProtection="1">
      <protection locked="0"/>
    </xf>
    <xf numFmtId="0" fontId="27" fillId="0" borderId="0" xfId="3" applyFont="1"/>
    <xf numFmtId="0" fontId="30" fillId="5" borderId="33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1" xfId="3" applyNumberFormat="1" applyFont="1" applyFill="1" applyBorder="1" applyProtection="1">
      <protection locked="0"/>
    </xf>
    <xf numFmtId="0" fontId="30" fillId="5" borderId="31" xfId="3" applyFont="1" applyFill="1" applyBorder="1"/>
    <xf numFmtId="167" fontId="32" fillId="0" borderId="34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3" fontId="30" fillId="5" borderId="35" xfId="3" applyNumberFormat="1" applyFont="1" applyFill="1" applyBorder="1" applyAlignment="1">
      <alignment horizontal="center"/>
    </xf>
    <xf numFmtId="0" fontId="30" fillId="5" borderId="35" xfId="3" applyFont="1" applyFill="1" applyBorder="1" applyAlignment="1">
      <alignment horizontal="center"/>
    </xf>
    <xf numFmtId="0" fontId="30" fillId="5" borderId="36" xfId="3" applyFont="1" applyFill="1" applyBorder="1"/>
    <xf numFmtId="166" fontId="35" fillId="5" borderId="31" xfId="3" applyNumberFormat="1" applyFont="1" applyFill="1" applyBorder="1"/>
    <xf numFmtId="167" fontId="32" fillId="0" borderId="37" xfId="3" applyNumberFormat="1" applyFont="1" applyBorder="1" applyAlignment="1" applyProtection="1">
      <alignment horizontal="center"/>
      <protection locked="0"/>
    </xf>
    <xf numFmtId="44" fontId="30" fillId="6" borderId="37" xfId="3" applyNumberFormat="1" applyFont="1" applyFill="1" applyBorder="1" applyProtection="1">
      <protection locked="0"/>
    </xf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42" fillId="0" borderId="3" xfId="0" applyFont="1" applyFill="1" applyBorder="1" applyAlignment="1" applyProtection="1">
      <alignment horizontal="center" vertical="center"/>
      <protection locked="0"/>
    </xf>
    <xf numFmtId="0" fontId="42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42" fillId="0" borderId="13" xfId="0" applyFont="1" applyFill="1" applyBorder="1" applyAlignment="1" applyProtection="1">
      <alignment horizontal="center" vertical="center"/>
      <protection locked="0"/>
    </xf>
    <xf numFmtId="164" fontId="42" fillId="0" borderId="13" xfId="0" applyNumberFormat="1" applyFont="1" applyFill="1" applyBorder="1" applyAlignment="1" applyProtection="1">
      <alignment horizontal="center" vertical="center"/>
      <protection locked="0"/>
    </xf>
    <xf numFmtId="4" fontId="43" fillId="0" borderId="13" xfId="1" applyNumberFormat="1" applyFont="1" applyFill="1" applyBorder="1" applyAlignment="1" applyProtection="1">
      <alignment horizontal="right" vertical="center"/>
      <protection locked="0"/>
    </xf>
    <xf numFmtId="4" fontId="42" fillId="0" borderId="19" xfId="1" applyNumberFormat="1" applyFont="1" applyFill="1" applyBorder="1" applyAlignment="1" applyProtection="1">
      <alignment horizontal="right" vertical="center"/>
      <protection hidden="1"/>
    </xf>
    <xf numFmtId="0" fontId="42" fillId="0" borderId="38" xfId="0" applyFont="1" applyFill="1" applyBorder="1" applyAlignment="1" applyProtection="1">
      <alignment horizontal="center" vertical="center"/>
      <protection locked="0"/>
    </xf>
    <xf numFmtId="49" fontId="7" fillId="0" borderId="41" xfId="0" applyNumberFormat="1" applyFont="1" applyFill="1" applyBorder="1" applyAlignment="1" applyProtection="1">
      <alignment horizontal="center" vertical="center"/>
      <protection locked="0"/>
    </xf>
    <xf numFmtId="0" fontId="7" fillId="0" borderId="41" xfId="0" applyFont="1" applyFill="1" applyBorder="1" applyAlignment="1" applyProtection="1">
      <alignment horizontal="center" vertical="center"/>
      <protection locked="0"/>
    </xf>
    <xf numFmtId="0" fontId="9" fillId="0" borderId="42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164" fontId="7" fillId="0" borderId="42" xfId="0" applyNumberFormat="1" applyFont="1" applyFill="1" applyBorder="1" applyAlignment="1" applyProtection="1">
      <alignment horizontal="center" vertical="center"/>
      <protection locked="0"/>
    </xf>
    <xf numFmtId="4" fontId="10" fillId="0" borderId="42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8" fontId="30" fillId="6" borderId="32" xfId="3" applyNumberFormat="1" applyFont="1" applyFill="1" applyBorder="1" applyProtection="1">
      <protection locked="0"/>
    </xf>
    <xf numFmtId="0" fontId="29" fillId="5" borderId="27" xfId="3" applyFont="1" applyFill="1" applyBorder="1" applyAlignment="1">
      <alignment horizontal="left"/>
    </xf>
    <xf numFmtId="0" fontId="29" fillId="5" borderId="16" xfId="3" applyFont="1" applyFill="1" applyBorder="1"/>
    <xf numFmtId="0" fontId="30" fillId="5" borderId="16" xfId="3" applyFont="1" applyFill="1" applyBorder="1"/>
    <xf numFmtId="0" fontId="30" fillId="5" borderId="43" xfId="3" applyFont="1" applyFill="1" applyBorder="1" applyAlignment="1">
      <alignment horizontal="center"/>
    </xf>
    <xf numFmtId="3" fontId="30" fillId="5" borderId="12" xfId="3" applyNumberFormat="1" applyFont="1" applyFill="1" applyBorder="1" applyAlignment="1">
      <alignment horizontal="center"/>
    </xf>
    <xf numFmtId="0" fontId="30" fillId="5" borderId="12" xfId="3" applyFont="1" applyFill="1" applyBorder="1" applyAlignment="1">
      <alignment horizontal="center"/>
    </xf>
    <xf numFmtId="0" fontId="30" fillId="5" borderId="44" xfId="3" applyFont="1" applyFill="1" applyBorder="1"/>
    <xf numFmtId="4" fontId="31" fillId="0" borderId="12" xfId="3" applyNumberFormat="1" applyFont="1" applyFill="1" applyBorder="1" applyAlignment="1" applyProtection="1">
      <alignment horizontal="right"/>
      <protection locked="0"/>
    </xf>
    <xf numFmtId="166" fontId="30" fillId="5" borderId="12" xfId="3" applyNumberFormat="1" applyFont="1" applyFill="1" applyBorder="1"/>
    <xf numFmtId="168" fontId="30" fillId="6" borderId="45" xfId="3" applyNumberFormat="1" applyFont="1" applyFill="1" applyBorder="1" applyProtection="1">
      <protection locked="0"/>
    </xf>
    <xf numFmtId="167" fontId="32" fillId="0" borderId="45" xfId="3" applyNumberFormat="1" applyFont="1" applyBorder="1" applyAlignment="1" applyProtection="1">
      <alignment horizontal="center"/>
      <protection locked="0"/>
    </xf>
    <xf numFmtId="44" fontId="30" fillId="6" borderId="45" xfId="3" applyNumberFormat="1" applyFont="1" applyFill="1" applyBorder="1" applyProtection="1">
      <protection locked="0"/>
    </xf>
    <xf numFmtId="0" fontId="30" fillId="5" borderId="46" xfId="3" applyFont="1" applyFill="1" applyBorder="1" applyAlignment="1">
      <alignment horizontal="center"/>
    </xf>
    <xf numFmtId="3" fontId="30" fillId="5" borderId="47" xfId="3" applyNumberFormat="1" applyFont="1" applyFill="1" applyBorder="1" applyAlignment="1">
      <alignment horizontal="center"/>
    </xf>
    <xf numFmtId="0" fontId="30" fillId="5" borderId="47" xfId="3" applyFont="1" applyFill="1" applyBorder="1" applyAlignment="1">
      <alignment horizontal="center"/>
    </xf>
    <xf numFmtId="0" fontId="30" fillId="5" borderId="11" xfId="3" applyFont="1" applyFill="1" applyBorder="1"/>
    <xf numFmtId="4" fontId="31" fillId="0" borderId="47" xfId="3" applyNumberFormat="1" applyFont="1" applyFill="1" applyBorder="1" applyAlignment="1" applyProtection="1">
      <alignment horizontal="right"/>
      <protection locked="0"/>
    </xf>
    <xf numFmtId="166" fontId="30" fillId="5" borderId="28" xfId="3" applyNumberFormat="1" applyFont="1" applyFill="1" applyBorder="1"/>
    <xf numFmtId="168" fontId="30" fillId="6" borderId="30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4" fillId="2" borderId="4" xfId="0" applyFont="1" applyFill="1" applyBorder="1" applyAlignment="1" applyProtection="1">
      <alignment horizontal="left" vertical="top" wrapText="1"/>
      <protection locked="0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5" fillId="2" borderId="20" xfId="0" applyNumberFormat="1" applyFont="1" applyFill="1" applyBorder="1" applyAlignment="1" applyProtection="1">
      <alignment horizontal="right" vertical="center"/>
      <protection locked="0"/>
    </xf>
    <xf numFmtId="49" fontId="45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42" fillId="0" borderId="39" xfId="0" applyFont="1" applyFill="1" applyBorder="1" applyAlignment="1" applyProtection="1">
      <alignment horizontal="center" vertical="center"/>
      <protection locked="0"/>
    </xf>
    <xf numFmtId="0" fontId="42" fillId="0" borderId="31" xfId="1" applyNumberFormat="1" applyFont="1" applyFill="1" applyBorder="1" applyAlignment="1" applyProtection="1">
      <alignment horizontal="left" vertical="center" wrapText="1"/>
      <protection locked="0"/>
    </xf>
    <xf numFmtId="0" fontId="42" fillId="0" borderId="31" xfId="0" applyFont="1" applyFill="1" applyBorder="1" applyAlignment="1" applyProtection="1">
      <alignment horizontal="center" vertical="center"/>
      <protection locked="0"/>
    </xf>
    <xf numFmtId="164" fontId="42" fillId="0" borderId="31" xfId="0" applyNumberFormat="1" applyFont="1" applyFill="1" applyBorder="1" applyAlignment="1" applyProtection="1">
      <alignment horizontal="center" vertical="center"/>
      <protection locked="0"/>
    </xf>
    <xf numFmtId="4" fontId="43" fillId="0" borderId="31" xfId="1" applyNumberFormat="1" applyFont="1" applyFill="1" applyBorder="1" applyAlignment="1" applyProtection="1">
      <alignment horizontal="right" vertical="center"/>
      <protection locked="0"/>
    </xf>
    <xf numFmtId="4" fontId="42" fillId="0" borderId="40" xfId="1" applyNumberFormat="1" applyFont="1" applyFill="1" applyBorder="1" applyAlignment="1" applyProtection="1">
      <alignment horizontal="righ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49" fontId="45" fillId="2" borderId="54" xfId="0" applyNumberFormat="1" applyFont="1" applyFill="1" applyBorder="1" applyAlignment="1" applyProtection="1">
      <alignment horizontal="right" vertical="center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3" fontId="4" fillId="2" borderId="55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6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7" xfId="0" applyNumberFormat="1" applyFont="1" applyFill="1" applyBorder="1" applyAlignment="1" applyProtection="1">
      <alignment horizontal="center" vertical="center"/>
      <protection locked="0"/>
    </xf>
    <xf numFmtId="0" fontId="6" fillId="3" borderId="43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3" xfId="0" applyFont="1" applyFill="1" applyBorder="1" applyAlignment="1" applyProtection="1">
      <alignment horizontal="center" vertical="center" wrapText="1"/>
      <protection hidden="1"/>
    </xf>
    <xf numFmtId="0" fontId="20" fillId="3" borderId="55" xfId="0" applyFont="1" applyFill="1" applyBorder="1" applyAlignment="1" applyProtection="1">
      <alignment horizontal="center" vertical="center" wrapText="1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3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9" fillId="0" borderId="61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9" fillId="0" borderId="28" xfId="1" applyNumberFormat="1" applyFont="1" applyFill="1" applyBorder="1" applyAlignment="1" applyProtection="1">
      <alignment horizontal="left" vertical="center" wrapText="1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164" fontId="9" fillId="0" borderId="28" xfId="0" applyNumberFormat="1" applyFont="1" applyFill="1" applyBorder="1" applyAlignment="1" applyProtection="1">
      <alignment horizontal="center" vertical="center"/>
      <protection locked="0"/>
    </xf>
    <xf numFmtId="4" fontId="10" fillId="0" borderId="28" xfId="1" applyNumberFormat="1" applyFont="1" applyFill="1" applyBorder="1" applyAlignment="1" applyProtection="1">
      <alignment horizontal="right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H14"/>
    </sheetView>
  </sheetViews>
  <sheetFormatPr defaultColWidth="9.140625"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53" t="s">
        <v>6</v>
      </c>
      <c r="B1" s="154"/>
      <c r="C1" s="154"/>
      <c r="D1" s="154"/>
      <c r="E1" s="155" t="s">
        <v>151</v>
      </c>
      <c r="F1" s="156"/>
      <c r="G1" s="157">
        <f>SUM(H12:H9999)</f>
        <v>0</v>
      </c>
      <c r="H1" s="158"/>
    </row>
    <row r="2" spans="1:8" ht="37.5" customHeight="1" thickBot="1" x14ac:dyDescent="0.3">
      <c r="A2" s="159" t="s">
        <v>7</v>
      </c>
      <c r="B2" s="126" t="s">
        <v>165</v>
      </c>
      <c r="C2" s="126"/>
      <c r="D2" s="126"/>
      <c r="E2" s="135"/>
      <c r="F2" s="136"/>
      <c r="G2" s="137"/>
      <c r="H2" s="160"/>
    </row>
    <row r="3" spans="1:8" ht="30.75" customHeight="1" thickTop="1" x14ac:dyDescent="0.25">
      <c r="A3" s="161" t="s">
        <v>8</v>
      </c>
      <c r="B3" s="123"/>
      <c r="C3" s="127" t="s">
        <v>164</v>
      </c>
      <c r="D3" s="127"/>
      <c r="E3" s="130" t="s">
        <v>163</v>
      </c>
      <c r="F3" s="131"/>
      <c r="G3" s="131"/>
      <c r="H3" s="162"/>
    </row>
    <row r="4" spans="1:8" ht="18" customHeight="1" x14ac:dyDescent="0.25">
      <c r="A4" s="163" t="s">
        <v>9</v>
      </c>
      <c r="B4" s="109"/>
      <c r="C4" s="106" t="s">
        <v>150</v>
      </c>
      <c r="D4" s="4"/>
      <c r="E4" s="128" t="s">
        <v>2</v>
      </c>
      <c r="F4" s="129"/>
      <c r="G4" s="134"/>
      <c r="H4" s="164"/>
    </row>
    <row r="5" spans="1:8" ht="18" customHeight="1" x14ac:dyDescent="0.25">
      <c r="A5" s="163" t="s">
        <v>10</v>
      </c>
      <c r="B5" s="109"/>
      <c r="C5" s="5" t="s">
        <v>11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18" t="s">
        <v>3</v>
      </c>
      <c r="F5" s="119"/>
      <c r="G5" s="132"/>
      <c r="H5" s="165"/>
    </row>
    <row r="6" spans="1:8" ht="18" customHeight="1" x14ac:dyDescent="0.25">
      <c r="A6" s="166" t="s">
        <v>12</v>
      </c>
      <c r="B6" s="120"/>
      <c r="C6" s="116" t="s">
        <v>169</v>
      </c>
      <c r="D6" s="117"/>
      <c r="E6" s="118" t="s">
        <v>4</v>
      </c>
      <c r="F6" s="119"/>
      <c r="G6" s="133">
        <v>2019</v>
      </c>
      <c r="H6" s="165"/>
    </row>
    <row r="7" spans="1:8" ht="18" customHeight="1" thickBot="1" x14ac:dyDescent="0.3">
      <c r="A7" s="167"/>
      <c r="B7" s="121"/>
      <c r="C7" s="110" t="s">
        <v>170</v>
      </c>
      <c r="D7" s="111"/>
      <c r="E7" s="124" t="s">
        <v>5</v>
      </c>
      <c r="F7" s="125"/>
      <c r="G7" s="122">
        <v>43579</v>
      </c>
      <c r="H7" s="168"/>
    </row>
    <row r="8" spans="1:8" ht="15" customHeight="1" x14ac:dyDescent="0.25">
      <c r="A8" s="169" t="s">
        <v>13</v>
      </c>
      <c r="B8" s="112" t="s">
        <v>14</v>
      </c>
      <c r="C8" s="112" t="s">
        <v>20</v>
      </c>
      <c r="D8" s="114" t="s">
        <v>15</v>
      </c>
      <c r="E8" s="114" t="s">
        <v>0</v>
      </c>
      <c r="F8" s="114" t="s">
        <v>16</v>
      </c>
      <c r="G8" s="107" t="s">
        <v>19</v>
      </c>
      <c r="H8" s="170"/>
    </row>
    <row r="9" spans="1:8" x14ac:dyDescent="0.25">
      <c r="A9" s="171"/>
      <c r="B9" s="113"/>
      <c r="C9" s="113"/>
      <c r="D9" s="115"/>
      <c r="E9" s="115"/>
      <c r="F9" s="115"/>
      <c r="G9" s="108"/>
      <c r="H9" s="172"/>
    </row>
    <row r="10" spans="1:8" x14ac:dyDescent="0.25">
      <c r="A10" s="171"/>
      <c r="B10" s="113"/>
      <c r="C10" s="113"/>
      <c r="D10" s="115"/>
      <c r="E10" s="115"/>
      <c r="F10" s="115"/>
      <c r="G10" s="12" t="s">
        <v>17</v>
      </c>
      <c r="H10" s="173" t="s">
        <v>18</v>
      </c>
    </row>
    <row r="11" spans="1:8" x14ac:dyDescent="0.25">
      <c r="A11" s="174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73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75">
        <v>1</v>
      </c>
      <c r="B13" s="75" t="s">
        <v>146</v>
      </c>
      <c r="C13" s="76" t="s">
        <v>147</v>
      </c>
      <c r="D13" s="77" t="s">
        <v>148</v>
      </c>
      <c r="E13" s="78" t="s">
        <v>149</v>
      </c>
      <c r="F13" s="79">
        <v>1</v>
      </c>
      <c r="G13" s="80"/>
      <c r="H13" s="176">
        <f t="shared" ref="H13" si="0">ROUND(G13*F13,2)</f>
        <v>0</v>
      </c>
    </row>
    <row r="14" spans="1:8" ht="16.5" thickTop="1" thickBot="1" x14ac:dyDescent="0.3">
      <c r="A14" s="177">
        <f>1+MAX($A$13:A13)</f>
        <v>2</v>
      </c>
      <c r="B14" s="178" t="s">
        <v>166</v>
      </c>
      <c r="C14" s="178" t="s">
        <v>1</v>
      </c>
      <c r="D14" s="179" t="s">
        <v>167</v>
      </c>
      <c r="E14" s="180" t="s">
        <v>168</v>
      </c>
      <c r="F14" s="181">
        <v>2</v>
      </c>
      <c r="G14" s="182"/>
      <c r="H14" s="183">
        <f t="shared" ref="H14:H79" si="1">ROUND(G14*F14,2)</f>
        <v>0</v>
      </c>
    </row>
    <row r="15" spans="1:8" x14ac:dyDescent="0.25">
      <c r="A15" s="74"/>
      <c r="B15" s="147"/>
      <c r="C15" s="147"/>
      <c r="D15" s="148"/>
      <c r="E15" s="149"/>
      <c r="F15" s="150"/>
      <c r="G15" s="151"/>
      <c r="H15" s="152"/>
    </row>
    <row r="16" spans="1:8" x14ac:dyDescent="0.25">
      <c r="A16" s="74"/>
      <c r="B16" s="68"/>
      <c r="C16" s="68"/>
      <c r="D16" s="69"/>
      <c r="E16" s="70"/>
      <c r="F16" s="71"/>
      <c r="G16" s="72"/>
      <c r="H16" s="73"/>
    </row>
    <row r="17" spans="1:8" x14ac:dyDescent="0.25">
      <c r="A17" s="74"/>
      <c r="B17" s="7"/>
      <c r="C17" s="7"/>
      <c r="D17" s="8"/>
      <c r="E17" s="9"/>
      <c r="F17" s="10"/>
      <c r="G17" s="1"/>
      <c r="H17" s="2">
        <f t="shared" si="1"/>
        <v>0</v>
      </c>
    </row>
    <row r="18" spans="1:8" x14ac:dyDescent="0.25">
      <c r="A18" s="74"/>
      <c r="B18" s="7"/>
      <c r="C18" s="7"/>
      <c r="D18" s="8"/>
      <c r="E18" s="9"/>
      <c r="F18" s="10"/>
      <c r="G18" s="1"/>
      <c r="H18" s="2">
        <f t="shared" si="1"/>
        <v>0</v>
      </c>
    </row>
    <row r="19" spans="1:8" x14ac:dyDescent="0.25">
      <c r="A19" s="74"/>
      <c r="B19" s="7"/>
      <c r="C19" s="7"/>
      <c r="D19" s="8"/>
      <c r="E19" s="9"/>
      <c r="F19" s="10"/>
      <c r="G19" s="1"/>
      <c r="H19" s="2">
        <f t="shared" si="1"/>
        <v>0</v>
      </c>
    </row>
    <row r="20" spans="1:8" x14ac:dyDescent="0.25">
      <c r="A20" s="74"/>
      <c r="B20" s="7"/>
      <c r="C20" s="7"/>
      <c r="D20" s="8"/>
      <c r="E20" s="9"/>
      <c r="F20" s="10"/>
      <c r="G20" s="1"/>
      <c r="H20" s="2">
        <f t="shared" si="1"/>
        <v>0</v>
      </c>
    </row>
    <row r="21" spans="1:8" x14ac:dyDescent="0.25">
      <c r="A21" s="74"/>
      <c r="B21" s="7"/>
      <c r="C21" s="7"/>
      <c r="D21" s="8"/>
      <c r="E21" s="9"/>
      <c r="F21" s="10"/>
      <c r="G21" s="1"/>
      <c r="H21" s="2">
        <f t="shared" si="1"/>
        <v>0</v>
      </c>
    </row>
    <row r="22" spans="1:8" x14ac:dyDescent="0.25">
      <c r="A22" s="74"/>
      <c r="B22" s="7"/>
      <c r="C22" s="7"/>
      <c r="D22" s="8"/>
      <c r="E22" s="9"/>
      <c r="F22" s="10"/>
      <c r="G22" s="1"/>
      <c r="H22" s="2">
        <f t="shared" si="1"/>
        <v>0</v>
      </c>
    </row>
    <row r="23" spans="1:8" x14ac:dyDescent="0.25">
      <c r="A23" s="6"/>
      <c r="B23" s="7"/>
      <c r="C23" s="7"/>
      <c r="D23" s="8"/>
      <c r="E23" s="9"/>
      <c r="F23" s="10"/>
      <c r="G23" s="1"/>
      <c r="H23" s="2">
        <f t="shared" si="1"/>
        <v>0</v>
      </c>
    </row>
    <row r="24" spans="1:8" x14ac:dyDescent="0.25">
      <c r="A24" s="6"/>
      <c r="B24" s="7"/>
      <c r="C24" s="7"/>
      <c r="D24" s="8"/>
      <c r="E24" s="9"/>
      <c r="F24" s="10"/>
      <c r="G24" s="1"/>
      <c r="H24" s="2">
        <f t="shared" si="1"/>
        <v>0</v>
      </c>
    </row>
    <row r="25" spans="1:8" x14ac:dyDescent="0.25">
      <c r="A25" s="6"/>
      <c r="B25" s="7"/>
      <c r="C25" s="7"/>
      <c r="D25" s="8"/>
      <c r="E25" s="9"/>
      <c r="F25" s="10"/>
      <c r="G25" s="1"/>
      <c r="H25" s="2">
        <f t="shared" si="1"/>
        <v>0</v>
      </c>
    </row>
    <row r="26" spans="1:8" x14ac:dyDescent="0.25">
      <c r="A26" s="6"/>
      <c r="B26" s="7"/>
      <c r="C26" s="7"/>
      <c r="D26" s="8"/>
      <c r="E26" s="9"/>
      <c r="F26" s="10"/>
      <c r="G26" s="1"/>
      <c r="H26" s="2">
        <f t="shared" si="1"/>
        <v>0</v>
      </c>
    </row>
    <row r="27" spans="1:8" x14ac:dyDescent="0.25">
      <c r="A27" s="6"/>
      <c r="B27" s="7"/>
      <c r="C27" s="7"/>
      <c r="D27" s="8"/>
      <c r="E27" s="9"/>
      <c r="F27" s="10"/>
      <c r="G27" s="1"/>
      <c r="H27" s="2">
        <f t="shared" si="1"/>
        <v>0</v>
      </c>
    </row>
    <row r="28" spans="1:8" x14ac:dyDescent="0.25">
      <c r="A28" s="6"/>
      <c r="B28" s="7"/>
      <c r="C28" s="7"/>
      <c r="D28" s="8"/>
      <c r="E28" s="9"/>
      <c r="F28" s="10"/>
      <c r="G28" s="1"/>
      <c r="H28" s="2">
        <f t="shared" si="1"/>
        <v>0</v>
      </c>
    </row>
    <row r="29" spans="1:8" x14ac:dyDescent="0.25">
      <c r="A29" s="6"/>
      <c r="B29" s="7"/>
      <c r="C29" s="7"/>
      <c r="D29" s="8"/>
      <c r="E29" s="9"/>
      <c r="F29" s="10"/>
      <c r="G29" s="1"/>
      <c r="H29" s="2">
        <f t="shared" si="1"/>
        <v>0</v>
      </c>
    </row>
    <row r="30" spans="1:8" x14ac:dyDescent="0.25">
      <c r="A30" s="6"/>
      <c r="B30" s="7"/>
      <c r="C30" s="7"/>
      <c r="D30" s="8"/>
      <c r="E30" s="9"/>
      <c r="F30" s="10"/>
      <c r="G30" s="1"/>
      <c r="H30" s="2">
        <f t="shared" si="1"/>
        <v>0</v>
      </c>
    </row>
    <row r="31" spans="1:8" x14ac:dyDescent="0.25">
      <c r="A31" s="6"/>
      <c r="B31" s="7"/>
      <c r="C31" s="7"/>
      <c r="D31" s="8"/>
      <c r="E31" s="9"/>
      <c r="F31" s="10"/>
      <c r="G31" s="1"/>
      <c r="H31" s="2">
        <f t="shared" si="1"/>
        <v>0</v>
      </c>
    </row>
    <row r="32" spans="1:8" x14ac:dyDescent="0.25">
      <c r="A32" s="6"/>
      <c r="B32" s="7"/>
      <c r="C32" s="7"/>
      <c r="D32" s="8"/>
      <c r="E32" s="9"/>
      <c r="F32" s="10"/>
      <c r="G32" s="1"/>
      <c r="H32" s="2">
        <f t="shared" si="1"/>
        <v>0</v>
      </c>
    </row>
    <row r="33" spans="1:8" x14ac:dyDescent="0.25">
      <c r="A33" s="6"/>
      <c r="B33" s="7"/>
      <c r="C33" s="7"/>
      <c r="D33" s="8"/>
      <c r="E33" s="9"/>
      <c r="F33" s="10"/>
      <c r="G33" s="1"/>
      <c r="H33" s="2">
        <f t="shared" si="1"/>
        <v>0</v>
      </c>
    </row>
    <row r="34" spans="1:8" x14ac:dyDescent="0.25">
      <c r="A34" s="6"/>
      <c r="B34" s="7"/>
      <c r="C34" s="7"/>
      <c r="D34" s="8"/>
      <c r="E34" s="9"/>
      <c r="F34" s="10"/>
      <c r="G34" s="1"/>
      <c r="H34" s="2">
        <f t="shared" si="1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A9" sqref="A9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38" t="s">
        <v>22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2" x14ac:dyDescent="0.2">
      <c r="A3" s="21" t="s">
        <v>23</v>
      </c>
      <c r="B3" s="22"/>
      <c r="C3" s="81" t="str">
        <f>'PS 52-02-12'!B2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24</v>
      </c>
      <c r="B4" s="22"/>
      <c r="C4" s="24"/>
      <c r="D4" s="23" t="s">
        <v>25</v>
      </c>
      <c r="E4" s="19"/>
      <c r="F4" s="25"/>
      <c r="G4" s="19"/>
      <c r="H4" s="25" t="s">
        <v>26</v>
      </c>
      <c r="I4" s="19"/>
      <c r="J4" s="26"/>
      <c r="K4" s="83">
        <f>'PS 52-02-12'!G7</f>
        <v>43579</v>
      </c>
    </row>
    <row r="5" spans="1:12" x14ac:dyDescent="0.2">
      <c r="A5" s="21" t="s">
        <v>27</v>
      </c>
      <c r="B5" s="22"/>
      <c r="C5" s="22" t="str">
        <f>'PS 52-02-12'!C3:D3</f>
        <v>ŽST Chrastava, úprava stávající kabelizace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28</v>
      </c>
      <c r="B6" s="22"/>
      <c r="C6" s="82" t="str">
        <f>'PS 52-02-12'!E3</f>
        <v>PS 52-02-12</v>
      </c>
      <c r="D6" s="29"/>
      <c r="E6" s="19"/>
      <c r="F6" s="25"/>
      <c r="G6" s="19"/>
      <c r="H6" s="25" t="s">
        <v>29</v>
      </c>
      <c r="I6" s="19"/>
      <c r="J6" s="26"/>
      <c r="K6" s="30"/>
    </row>
    <row r="7" spans="1:12" x14ac:dyDescent="0.2">
      <c r="A7" s="31" t="s">
        <v>30</v>
      </c>
      <c r="B7" s="32" t="s">
        <v>31</v>
      </c>
      <c r="C7" s="139" t="s">
        <v>32</v>
      </c>
      <c r="D7" s="139" t="s">
        <v>33</v>
      </c>
      <c r="E7" s="141" t="s">
        <v>34</v>
      </c>
      <c r="F7" s="143" t="s">
        <v>35</v>
      </c>
      <c r="G7" s="139" t="s">
        <v>36</v>
      </c>
      <c r="H7" s="141" t="s">
        <v>34</v>
      </c>
      <c r="I7" s="145" t="s">
        <v>35</v>
      </c>
      <c r="J7" s="33" t="s">
        <v>37</v>
      </c>
      <c r="K7" s="34" t="s">
        <v>38</v>
      </c>
    </row>
    <row r="8" spans="1:12" ht="13.5" thickBot="1" x14ac:dyDescent="0.25">
      <c r="A8" s="35" t="s">
        <v>39</v>
      </c>
      <c r="B8" s="36" t="s">
        <v>39</v>
      </c>
      <c r="C8" s="140"/>
      <c r="D8" s="140"/>
      <c r="E8" s="142"/>
      <c r="F8" s="140"/>
      <c r="G8" s="140"/>
      <c r="H8" s="144"/>
      <c r="I8" s="146"/>
      <c r="J8" s="37" t="s">
        <v>40</v>
      </c>
      <c r="K8" s="38" t="s">
        <v>41</v>
      </c>
      <c r="L8" s="20" t="s">
        <v>42</v>
      </c>
    </row>
    <row r="9" spans="1:12" x14ac:dyDescent="0.2">
      <c r="A9" s="90">
        <v>1</v>
      </c>
      <c r="B9" s="91" t="s">
        <v>43</v>
      </c>
      <c r="C9" s="92" t="s">
        <v>44</v>
      </c>
      <c r="D9" s="93" t="s">
        <v>152</v>
      </c>
      <c r="E9" s="92" t="s">
        <v>45</v>
      </c>
      <c r="F9" s="94">
        <v>0</v>
      </c>
      <c r="G9" s="95">
        <v>1.8080000000000001</v>
      </c>
      <c r="H9" s="92" t="s">
        <v>46</v>
      </c>
      <c r="I9" s="96">
        <v>0.5</v>
      </c>
      <c r="J9" s="97">
        <v>950</v>
      </c>
      <c r="K9" s="98">
        <f>J9*I9</f>
        <v>475</v>
      </c>
      <c r="L9" s="44" t="s">
        <v>47</v>
      </c>
    </row>
    <row r="10" spans="1:12" x14ac:dyDescent="0.2">
      <c r="A10" s="45">
        <v>2</v>
      </c>
      <c r="B10" s="46" t="s">
        <v>48</v>
      </c>
      <c r="C10" s="47" t="s">
        <v>44</v>
      </c>
      <c r="D10" s="48" t="s">
        <v>153</v>
      </c>
      <c r="E10" s="39" t="s">
        <v>45</v>
      </c>
      <c r="F10" s="40">
        <v>0</v>
      </c>
      <c r="G10" s="41">
        <v>1.8080000000000001</v>
      </c>
      <c r="H10" s="39" t="s">
        <v>46</v>
      </c>
      <c r="I10" s="86">
        <v>0.05</v>
      </c>
      <c r="J10" s="42">
        <v>260</v>
      </c>
      <c r="K10" s="43">
        <f t="shared" ref="K10:K70" si="0">J10*I10</f>
        <v>13</v>
      </c>
      <c r="L10" s="49"/>
    </row>
    <row r="11" spans="1:12" x14ac:dyDescent="0.2">
      <c r="A11" s="45">
        <v>3</v>
      </c>
      <c r="B11" s="46" t="s">
        <v>49</v>
      </c>
      <c r="C11" s="47" t="s">
        <v>44</v>
      </c>
      <c r="D11" s="48" t="s">
        <v>50</v>
      </c>
      <c r="E11" s="39" t="s">
        <v>45</v>
      </c>
      <c r="F11" s="40">
        <v>0</v>
      </c>
      <c r="G11" s="41">
        <v>1.5</v>
      </c>
      <c r="H11" s="39" t="s">
        <v>46</v>
      </c>
      <c r="I11" s="86">
        <v>0.05</v>
      </c>
      <c r="J11" s="42">
        <v>370</v>
      </c>
      <c r="K11" s="43">
        <f t="shared" si="0"/>
        <v>18.5</v>
      </c>
      <c r="L11" s="49"/>
    </row>
    <row r="12" spans="1:12" x14ac:dyDescent="0.2">
      <c r="A12" s="45">
        <v>4</v>
      </c>
      <c r="B12" s="46" t="s">
        <v>51</v>
      </c>
      <c r="C12" s="47" t="s">
        <v>44</v>
      </c>
      <c r="D12" s="48" t="s">
        <v>154</v>
      </c>
      <c r="E12" s="39" t="s">
        <v>45</v>
      </c>
      <c r="F12" s="40">
        <v>0</v>
      </c>
      <c r="G12" s="41">
        <v>1.5</v>
      </c>
      <c r="H12" s="39" t="s">
        <v>46</v>
      </c>
      <c r="I12" s="86">
        <v>0.05</v>
      </c>
      <c r="J12" s="42">
        <v>100</v>
      </c>
      <c r="K12" s="43">
        <f>J12*I12</f>
        <v>5</v>
      </c>
      <c r="L12" s="49"/>
    </row>
    <row r="13" spans="1:12" x14ac:dyDescent="0.2">
      <c r="A13" s="45">
        <v>5</v>
      </c>
      <c r="B13" s="46" t="s">
        <v>52</v>
      </c>
      <c r="C13" s="47" t="s">
        <v>44</v>
      </c>
      <c r="D13" s="48" t="s">
        <v>53</v>
      </c>
      <c r="E13" s="39" t="s">
        <v>45</v>
      </c>
      <c r="F13" s="40">
        <v>0</v>
      </c>
      <c r="G13" s="41">
        <v>1.8080000000000001</v>
      </c>
      <c r="H13" s="39" t="s">
        <v>46</v>
      </c>
      <c r="I13" s="86">
        <v>0.05</v>
      </c>
      <c r="J13" s="42">
        <v>950</v>
      </c>
      <c r="K13" s="43">
        <f t="shared" si="0"/>
        <v>47.5</v>
      </c>
      <c r="L13" s="50"/>
    </row>
    <row r="14" spans="1:12" x14ac:dyDescent="0.2">
      <c r="A14" s="45">
        <v>6</v>
      </c>
      <c r="B14" s="46" t="s">
        <v>54</v>
      </c>
      <c r="C14" s="47" t="s">
        <v>55</v>
      </c>
      <c r="D14" s="48" t="s">
        <v>56</v>
      </c>
      <c r="E14" s="39" t="s">
        <v>45</v>
      </c>
      <c r="F14" s="40">
        <v>0</v>
      </c>
      <c r="G14" s="41">
        <v>2.0350000000000001</v>
      </c>
      <c r="H14" s="39" t="s">
        <v>46</v>
      </c>
      <c r="I14" s="86">
        <v>0.05</v>
      </c>
      <c r="J14" s="42">
        <v>1015</v>
      </c>
      <c r="K14" s="43">
        <f t="shared" si="0"/>
        <v>50.75</v>
      </c>
      <c r="L14" s="50"/>
    </row>
    <row r="15" spans="1:12" x14ac:dyDescent="0.2">
      <c r="A15" s="45">
        <v>7</v>
      </c>
      <c r="B15" s="47" t="s">
        <v>57</v>
      </c>
      <c r="C15" s="47" t="s">
        <v>44</v>
      </c>
      <c r="D15" s="48" t="s">
        <v>58</v>
      </c>
      <c r="E15" s="39" t="s">
        <v>45</v>
      </c>
      <c r="F15" s="40">
        <v>0</v>
      </c>
      <c r="G15" s="41">
        <v>0.7</v>
      </c>
      <c r="H15" s="39" t="s">
        <v>46</v>
      </c>
      <c r="I15" s="86">
        <v>0.05</v>
      </c>
      <c r="J15" s="42">
        <v>890</v>
      </c>
      <c r="K15" s="43">
        <f t="shared" si="0"/>
        <v>44.5</v>
      </c>
      <c r="L15" s="50"/>
    </row>
    <row r="16" spans="1:12" x14ac:dyDescent="0.2">
      <c r="A16" s="45">
        <v>8</v>
      </c>
      <c r="B16" s="46" t="s">
        <v>59</v>
      </c>
      <c r="C16" s="47" t="s">
        <v>44</v>
      </c>
      <c r="D16" s="48" t="s">
        <v>60</v>
      </c>
      <c r="E16" s="39" t="s">
        <v>45</v>
      </c>
      <c r="F16" s="40">
        <v>0</v>
      </c>
      <c r="G16" s="41">
        <v>0.7</v>
      </c>
      <c r="H16" s="39" t="s">
        <v>46</v>
      </c>
      <c r="I16" s="86">
        <v>0.05</v>
      </c>
      <c r="J16" s="42">
        <v>1250</v>
      </c>
      <c r="K16" s="43">
        <f t="shared" si="0"/>
        <v>62.5</v>
      </c>
      <c r="L16" s="50"/>
    </row>
    <row r="17" spans="1:12" x14ac:dyDescent="0.2">
      <c r="A17" s="45">
        <v>9</v>
      </c>
      <c r="B17" s="47" t="s">
        <v>61</v>
      </c>
      <c r="C17" s="47" t="s">
        <v>44</v>
      </c>
      <c r="D17" s="48" t="s">
        <v>62</v>
      </c>
      <c r="E17" s="39" t="s">
        <v>46</v>
      </c>
      <c r="F17" s="40">
        <v>0</v>
      </c>
      <c r="G17" s="41">
        <v>1</v>
      </c>
      <c r="H17" s="39" t="s">
        <v>46</v>
      </c>
      <c r="I17" s="86"/>
      <c r="J17" s="42">
        <v>1250</v>
      </c>
      <c r="K17" s="43">
        <f t="shared" si="0"/>
        <v>0</v>
      </c>
      <c r="L17" s="51"/>
    </row>
    <row r="18" spans="1:12" x14ac:dyDescent="0.2">
      <c r="A18" s="45">
        <v>10</v>
      </c>
      <c r="B18" s="47" t="s">
        <v>63</v>
      </c>
      <c r="C18" s="47" t="s">
        <v>44</v>
      </c>
      <c r="D18" s="48" t="s">
        <v>64</v>
      </c>
      <c r="E18" s="39" t="s">
        <v>46</v>
      </c>
      <c r="F18" s="40">
        <v>0</v>
      </c>
      <c r="G18" s="41">
        <v>1</v>
      </c>
      <c r="H18" s="39" t="s">
        <v>46</v>
      </c>
      <c r="I18" s="86"/>
      <c r="J18" s="42">
        <v>1250</v>
      </c>
      <c r="K18" s="43">
        <f t="shared" si="0"/>
        <v>0</v>
      </c>
      <c r="L18" s="51"/>
    </row>
    <row r="19" spans="1:12" ht="13.5" customHeight="1" x14ac:dyDescent="0.2">
      <c r="A19" s="45">
        <v>11</v>
      </c>
      <c r="B19" s="46" t="s">
        <v>65</v>
      </c>
      <c r="C19" s="47" t="s">
        <v>66</v>
      </c>
      <c r="D19" s="48" t="s">
        <v>67</v>
      </c>
      <c r="E19" s="39" t="s">
        <v>68</v>
      </c>
      <c r="F19" s="40">
        <v>0</v>
      </c>
      <c r="G19" s="41">
        <v>0.08</v>
      </c>
      <c r="H19" s="39" t="s">
        <v>46</v>
      </c>
      <c r="I19" s="86"/>
      <c r="J19" s="42">
        <v>7900</v>
      </c>
      <c r="K19" s="43">
        <f t="shared" si="0"/>
        <v>0</v>
      </c>
      <c r="L19" s="50"/>
    </row>
    <row r="20" spans="1:12" x14ac:dyDescent="0.2">
      <c r="A20" s="45">
        <v>12</v>
      </c>
      <c r="B20" s="46" t="s">
        <v>69</v>
      </c>
      <c r="C20" s="47" t="s">
        <v>44</v>
      </c>
      <c r="D20" s="48" t="s">
        <v>70</v>
      </c>
      <c r="E20" s="39" t="s">
        <v>68</v>
      </c>
      <c r="F20" s="40">
        <v>0</v>
      </c>
      <c r="G20" s="41">
        <v>0.18</v>
      </c>
      <c r="H20" s="39" t="s">
        <v>46</v>
      </c>
      <c r="I20" s="86"/>
      <c r="J20" s="42">
        <v>0</v>
      </c>
      <c r="K20" s="43">
        <f t="shared" si="0"/>
        <v>0</v>
      </c>
      <c r="L20" s="51"/>
    </row>
    <row r="21" spans="1:12" ht="12.75" customHeight="1" x14ac:dyDescent="0.2">
      <c r="A21" s="45">
        <v>13</v>
      </c>
      <c r="B21" s="46" t="s">
        <v>51</v>
      </c>
      <c r="C21" s="47" t="s">
        <v>44</v>
      </c>
      <c r="D21" s="48" t="s">
        <v>71</v>
      </c>
      <c r="E21" s="39" t="s">
        <v>68</v>
      </c>
      <c r="F21" s="40">
        <v>0</v>
      </c>
      <c r="G21" s="41">
        <v>0.26</v>
      </c>
      <c r="H21" s="39" t="s">
        <v>46</v>
      </c>
      <c r="I21" s="86"/>
      <c r="J21" s="42">
        <v>270</v>
      </c>
      <c r="K21" s="43">
        <f t="shared" si="0"/>
        <v>0</v>
      </c>
      <c r="L21" s="51"/>
    </row>
    <row r="22" spans="1:12" x14ac:dyDescent="0.2">
      <c r="A22" s="45">
        <v>14</v>
      </c>
      <c r="B22" s="46" t="s">
        <v>51</v>
      </c>
      <c r="C22" s="47" t="s">
        <v>44</v>
      </c>
      <c r="D22" s="48" t="s">
        <v>72</v>
      </c>
      <c r="E22" s="39" t="s">
        <v>68</v>
      </c>
      <c r="F22" s="40">
        <v>0</v>
      </c>
      <c r="G22" s="41">
        <v>1.4</v>
      </c>
      <c r="H22" s="39" t="s">
        <v>46</v>
      </c>
      <c r="I22" s="86"/>
      <c r="J22" s="42">
        <v>270</v>
      </c>
      <c r="K22" s="43">
        <f t="shared" si="0"/>
        <v>0</v>
      </c>
      <c r="L22" s="51"/>
    </row>
    <row r="23" spans="1:12" x14ac:dyDescent="0.2">
      <c r="A23" s="45">
        <v>15</v>
      </c>
      <c r="B23" s="46" t="s">
        <v>65</v>
      </c>
      <c r="C23" s="47" t="s">
        <v>66</v>
      </c>
      <c r="D23" s="48" t="s">
        <v>73</v>
      </c>
      <c r="E23" s="39" t="s">
        <v>68</v>
      </c>
      <c r="F23" s="40">
        <v>0</v>
      </c>
      <c r="G23" s="41">
        <v>1.4</v>
      </c>
      <c r="H23" s="39" t="s">
        <v>46</v>
      </c>
      <c r="I23" s="86"/>
      <c r="J23" s="42">
        <v>7900</v>
      </c>
      <c r="K23" s="43">
        <f t="shared" si="0"/>
        <v>0</v>
      </c>
      <c r="L23" s="51"/>
    </row>
    <row r="24" spans="1:12" x14ac:dyDescent="0.2">
      <c r="A24" s="45">
        <v>16</v>
      </c>
      <c r="B24" s="46" t="s">
        <v>69</v>
      </c>
      <c r="C24" s="47" t="s">
        <v>44</v>
      </c>
      <c r="D24" s="48" t="s">
        <v>74</v>
      </c>
      <c r="E24" s="39" t="s">
        <v>46</v>
      </c>
      <c r="F24" s="40">
        <v>0</v>
      </c>
      <c r="G24" s="41">
        <v>1</v>
      </c>
      <c r="H24" s="39" t="s">
        <v>46</v>
      </c>
      <c r="I24" s="86"/>
      <c r="J24" s="42">
        <v>0</v>
      </c>
      <c r="K24" s="43">
        <f>J24*I24</f>
        <v>0</v>
      </c>
      <c r="L24" s="51"/>
    </row>
    <row r="25" spans="1:12" x14ac:dyDescent="0.2">
      <c r="A25" s="45">
        <v>17</v>
      </c>
      <c r="B25" s="46" t="s">
        <v>69</v>
      </c>
      <c r="C25" s="47" t="s">
        <v>44</v>
      </c>
      <c r="D25" s="48" t="s">
        <v>75</v>
      </c>
      <c r="E25" s="39" t="s">
        <v>46</v>
      </c>
      <c r="F25" s="40">
        <v>0</v>
      </c>
      <c r="G25" s="41">
        <v>1</v>
      </c>
      <c r="H25" s="39" t="s">
        <v>46</v>
      </c>
      <c r="I25" s="86"/>
      <c r="J25" s="42">
        <v>0</v>
      </c>
      <c r="K25" s="43">
        <f t="shared" si="0"/>
        <v>0</v>
      </c>
      <c r="L25" s="51"/>
    </row>
    <row r="26" spans="1:12" x14ac:dyDescent="0.2">
      <c r="A26" s="45">
        <v>18</v>
      </c>
      <c r="B26" s="46" t="s">
        <v>76</v>
      </c>
      <c r="C26" s="47" t="s">
        <v>66</v>
      </c>
      <c r="D26" s="48" t="s">
        <v>77</v>
      </c>
      <c r="E26" s="39" t="s">
        <v>68</v>
      </c>
      <c r="F26" s="40">
        <v>0</v>
      </c>
      <c r="G26" s="52">
        <v>1</v>
      </c>
      <c r="H26" s="39" t="s">
        <v>46</v>
      </c>
      <c r="I26" s="86"/>
      <c r="J26" s="42">
        <v>0</v>
      </c>
      <c r="K26" s="43">
        <f t="shared" si="0"/>
        <v>0</v>
      </c>
      <c r="L26" s="51"/>
    </row>
    <row r="27" spans="1:12" x14ac:dyDescent="0.2">
      <c r="A27" s="45">
        <v>19</v>
      </c>
      <c r="B27" s="46" t="s">
        <v>78</v>
      </c>
      <c r="C27" s="47" t="s">
        <v>66</v>
      </c>
      <c r="D27" s="48" t="s">
        <v>79</v>
      </c>
      <c r="E27" s="39" t="s">
        <v>68</v>
      </c>
      <c r="F27" s="40">
        <v>0</v>
      </c>
      <c r="G27" s="52">
        <v>1</v>
      </c>
      <c r="H27" s="39" t="s">
        <v>46</v>
      </c>
      <c r="I27" s="86"/>
      <c r="J27" s="42">
        <v>55000</v>
      </c>
      <c r="K27" s="43">
        <f t="shared" si="0"/>
        <v>0</v>
      </c>
      <c r="L27" s="51"/>
    </row>
    <row r="28" spans="1:12" x14ac:dyDescent="0.2">
      <c r="A28" s="45">
        <v>20</v>
      </c>
      <c r="B28" s="46" t="s">
        <v>80</v>
      </c>
      <c r="C28" s="47" t="s">
        <v>66</v>
      </c>
      <c r="D28" s="48" t="s">
        <v>81</v>
      </c>
      <c r="E28" s="39" t="s">
        <v>68</v>
      </c>
      <c r="F28" s="40">
        <v>0</v>
      </c>
      <c r="G28" s="52">
        <v>1</v>
      </c>
      <c r="H28" s="39" t="s">
        <v>46</v>
      </c>
      <c r="I28" s="86"/>
      <c r="J28" s="42">
        <v>8000</v>
      </c>
      <c r="K28" s="43">
        <f t="shared" si="0"/>
        <v>0</v>
      </c>
      <c r="L28" s="51"/>
    </row>
    <row r="29" spans="1:12" x14ac:dyDescent="0.2">
      <c r="A29" s="45">
        <v>21</v>
      </c>
      <c r="B29" s="46" t="s">
        <v>82</v>
      </c>
      <c r="C29" s="47" t="s">
        <v>44</v>
      </c>
      <c r="D29" s="48" t="s">
        <v>83</v>
      </c>
      <c r="E29" s="39" t="s">
        <v>68</v>
      </c>
      <c r="F29" s="40">
        <v>0</v>
      </c>
      <c r="G29" s="52">
        <v>1</v>
      </c>
      <c r="H29" s="39" t="s">
        <v>46</v>
      </c>
      <c r="I29" s="86"/>
      <c r="J29" s="42">
        <v>0</v>
      </c>
      <c r="K29" s="43">
        <f t="shared" si="0"/>
        <v>0</v>
      </c>
      <c r="L29" s="51"/>
    </row>
    <row r="30" spans="1:12" x14ac:dyDescent="0.2">
      <c r="A30" s="45">
        <v>22</v>
      </c>
      <c r="B30" s="46" t="s">
        <v>84</v>
      </c>
      <c r="C30" s="47" t="s">
        <v>44</v>
      </c>
      <c r="D30" s="48" t="s">
        <v>155</v>
      </c>
      <c r="E30" s="39" t="s">
        <v>46</v>
      </c>
      <c r="F30" s="40">
        <v>0</v>
      </c>
      <c r="G30" s="41">
        <v>1</v>
      </c>
      <c r="H30" s="39" t="s">
        <v>46</v>
      </c>
      <c r="I30" s="86"/>
      <c r="J30" s="42">
        <v>0</v>
      </c>
      <c r="K30" s="43">
        <f t="shared" si="0"/>
        <v>0</v>
      </c>
      <c r="L30" s="51"/>
    </row>
    <row r="31" spans="1:12" x14ac:dyDescent="0.2">
      <c r="A31" s="45">
        <v>23</v>
      </c>
      <c r="B31" s="46" t="s">
        <v>85</v>
      </c>
      <c r="C31" s="47" t="s">
        <v>44</v>
      </c>
      <c r="D31" s="48" t="s">
        <v>86</v>
      </c>
      <c r="E31" s="39" t="s">
        <v>46</v>
      </c>
      <c r="F31" s="40">
        <v>0</v>
      </c>
      <c r="G31" s="41">
        <v>1</v>
      </c>
      <c r="H31" s="39" t="s">
        <v>46</v>
      </c>
      <c r="I31" s="86"/>
      <c r="J31" s="42">
        <v>0</v>
      </c>
      <c r="K31" s="43">
        <f t="shared" si="0"/>
        <v>0</v>
      </c>
      <c r="L31" s="51"/>
    </row>
    <row r="32" spans="1:12" x14ac:dyDescent="0.2">
      <c r="A32" s="45">
        <v>24</v>
      </c>
      <c r="B32" s="46" t="s">
        <v>87</v>
      </c>
      <c r="C32" s="47" t="s">
        <v>44</v>
      </c>
      <c r="D32" s="48" t="s">
        <v>88</v>
      </c>
      <c r="E32" s="39" t="s">
        <v>46</v>
      </c>
      <c r="F32" s="40">
        <v>0</v>
      </c>
      <c r="G32" s="41">
        <v>1</v>
      </c>
      <c r="H32" s="39" t="s">
        <v>46</v>
      </c>
      <c r="I32" s="86"/>
      <c r="J32" s="42">
        <v>0</v>
      </c>
      <c r="K32" s="43">
        <f t="shared" si="0"/>
        <v>0</v>
      </c>
      <c r="L32" s="51"/>
    </row>
    <row r="33" spans="1:12" x14ac:dyDescent="0.2">
      <c r="A33" s="45">
        <v>25</v>
      </c>
      <c r="B33" s="46" t="s">
        <v>89</v>
      </c>
      <c r="C33" s="47" t="s">
        <v>44</v>
      </c>
      <c r="D33" s="48" t="s">
        <v>90</v>
      </c>
      <c r="E33" s="39" t="s">
        <v>46</v>
      </c>
      <c r="F33" s="40">
        <v>0</v>
      </c>
      <c r="G33" s="41">
        <v>1</v>
      </c>
      <c r="H33" s="39" t="s">
        <v>46</v>
      </c>
      <c r="I33" s="86">
        <v>0.3</v>
      </c>
      <c r="J33" s="42">
        <v>0</v>
      </c>
      <c r="K33" s="43">
        <f t="shared" si="0"/>
        <v>0</v>
      </c>
      <c r="L33" s="51"/>
    </row>
    <row r="34" spans="1:12" x14ac:dyDescent="0.2">
      <c r="A34" s="45">
        <v>26</v>
      </c>
      <c r="B34" s="46" t="s">
        <v>91</v>
      </c>
      <c r="C34" s="47" t="s">
        <v>66</v>
      </c>
      <c r="D34" s="48" t="s">
        <v>156</v>
      </c>
      <c r="E34" s="39" t="s">
        <v>46</v>
      </c>
      <c r="F34" s="40">
        <v>0</v>
      </c>
      <c r="G34" s="41">
        <v>1</v>
      </c>
      <c r="H34" s="39" t="s">
        <v>46</v>
      </c>
      <c r="I34" s="86"/>
      <c r="J34" s="42">
        <v>8000</v>
      </c>
      <c r="K34" s="43">
        <f t="shared" si="0"/>
        <v>0</v>
      </c>
      <c r="L34" s="51"/>
    </row>
    <row r="35" spans="1:12" x14ac:dyDescent="0.2">
      <c r="A35" s="45">
        <v>27</v>
      </c>
      <c r="B35" s="46" t="s">
        <v>92</v>
      </c>
      <c r="C35" s="47" t="s">
        <v>66</v>
      </c>
      <c r="D35" s="48" t="s">
        <v>93</v>
      </c>
      <c r="E35" s="39" t="s">
        <v>94</v>
      </c>
      <c r="F35" s="40">
        <v>0</v>
      </c>
      <c r="G35" s="53">
        <v>1E-3</v>
      </c>
      <c r="H35" s="39" t="s">
        <v>46</v>
      </c>
      <c r="I35" s="86"/>
      <c r="J35" s="42">
        <v>8000</v>
      </c>
      <c r="K35" s="43">
        <f t="shared" si="0"/>
        <v>0</v>
      </c>
      <c r="L35" s="51"/>
    </row>
    <row r="36" spans="1:12" x14ac:dyDescent="0.2">
      <c r="A36" s="45">
        <v>28</v>
      </c>
      <c r="B36" s="47" t="s">
        <v>95</v>
      </c>
      <c r="C36" s="47" t="s">
        <v>66</v>
      </c>
      <c r="D36" s="48" t="s">
        <v>96</v>
      </c>
      <c r="E36" s="39" t="s">
        <v>94</v>
      </c>
      <c r="F36" s="40">
        <v>0</v>
      </c>
      <c r="G36" s="53">
        <v>1E-3</v>
      </c>
      <c r="H36" s="39" t="s">
        <v>46</v>
      </c>
      <c r="I36" s="86"/>
      <c r="J36" s="42">
        <v>8000</v>
      </c>
      <c r="K36" s="43">
        <f t="shared" si="0"/>
        <v>0</v>
      </c>
      <c r="L36" s="51"/>
    </row>
    <row r="37" spans="1:12" x14ac:dyDescent="0.2">
      <c r="A37" s="45">
        <v>29</v>
      </c>
      <c r="B37" s="46" t="s">
        <v>97</v>
      </c>
      <c r="C37" s="47" t="s">
        <v>66</v>
      </c>
      <c r="D37" s="48" t="s">
        <v>98</v>
      </c>
      <c r="E37" s="39" t="s">
        <v>94</v>
      </c>
      <c r="F37" s="40">
        <v>0</v>
      </c>
      <c r="G37" s="53">
        <v>1E-3</v>
      </c>
      <c r="H37" s="39" t="s">
        <v>46</v>
      </c>
      <c r="I37" s="86"/>
      <c r="J37" s="42">
        <v>8000</v>
      </c>
      <c r="K37" s="43">
        <f t="shared" si="0"/>
        <v>0</v>
      </c>
      <c r="L37" s="51"/>
    </row>
    <row r="38" spans="1:12" x14ac:dyDescent="0.2">
      <c r="A38" s="45">
        <v>30</v>
      </c>
      <c r="B38" s="47" t="s">
        <v>99</v>
      </c>
      <c r="C38" s="47" t="s">
        <v>44</v>
      </c>
      <c r="D38" s="48" t="s">
        <v>100</v>
      </c>
      <c r="E38" s="39" t="s">
        <v>46</v>
      </c>
      <c r="F38" s="40">
        <v>0</v>
      </c>
      <c r="G38" s="41">
        <v>1</v>
      </c>
      <c r="H38" s="39" t="s">
        <v>46</v>
      </c>
      <c r="I38" s="86">
        <v>0.05</v>
      </c>
      <c r="J38" s="42">
        <v>1250</v>
      </c>
      <c r="K38" s="43">
        <f t="shared" si="0"/>
        <v>62.5</v>
      </c>
      <c r="L38" s="51"/>
    </row>
    <row r="39" spans="1:12" x14ac:dyDescent="0.2">
      <c r="A39" s="45">
        <v>31</v>
      </c>
      <c r="B39" s="46" t="s">
        <v>63</v>
      </c>
      <c r="C39" s="47" t="s">
        <v>44</v>
      </c>
      <c r="D39" s="48" t="s">
        <v>101</v>
      </c>
      <c r="E39" s="39" t="s">
        <v>94</v>
      </c>
      <c r="F39" s="40">
        <v>0</v>
      </c>
      <c r="G39" s="53">
        <v>1E-3</v>
      </c>
      <c r="H39" s="39" t="s">
        <v>46</v>
      </c>
      <c r="I39" s="86"/>
      <c r="J39" s="42">
        <v>1250</v>
      </c>
      <c r="K39" s="43">
        <f t="shared" si="0"/>
        <v>0</v>
      </c>
      <c r="L39" s="51"/>
    </row>
    <row r="40" spans="1:12" x14ac:dyDescent="0.2">
      <c r="A40" s="45">
        <v>32</v>
      </c>
      <c r="B40" s="46" t="s">
        <v>102</v>
      </c>
      <c r="C40" s="47" t="s">
        <v>44</v>
      </c>
      <c r="D40" s="48" t="s">
        <v>103</v>
      </c>
      <c r="E40" s="39" t="s">
        <v>94</v>
      </c>
      <c r="F40" s="40">
        <v>0</v>
      </c>
      <c r="G40" s="53">
        <v>1E-3</v>
      </c>
      <c r="H40" s="39" t="s">
        <v>46</v>
      </c>
      <c r="I40" s="86"/>
      <c r="J40" s="42">
        <v>1250</v>
      </c>
      <c r="K40" s="43">
        <f t="shared" si="0"/>
        <v>0</v>
      </c>
      <c r="L40" s="51"/>
    </row>
    <row r="41" spans="1:12" x14ac:dyDescent="0.2">
      <c r="A41" s="45">
        <v>33</v>
      </c>
      <c r="B41" s="46" t="s">
        <v>104</v>
      </c>
      <c r="C41" s="47" t="s">
        <v>44</v>
      </c>
      <c r="D41" s="48" t="s">
        <v>157</v>
      </c>
      <c r="E41" s="39" t="s">
        <v>68</v>
      </c>
      <c r="F41" s="40">
        <v>0</v>
      </c>
      <c r="G41" s="53">
        <v>1.0500000000000001E-2</v>
      </c>
      <c r="H41" s="39" t="s">
        <v>46</v>
      </c>
      <c r="I41" s="86"/>
      <c r="J41" s="54">
        <v>1250</v>
      </c>
      <c r="K41" s="43">
        <f t="shared" si="0"/>
        <v>0</v>
      </c>
      <c r="L41" s="51"/>
    </row>
    <row r="42" spans="1:12" x14ac:dyDescent="0.2">
      <c r="A42" s="45">
        <v>34</v>
      </c>
      <c r="B42" s="46" t="s">
        <v>104</v>
      </c>
      <c r="C42" s="47" t="s">
        <v>44</v>
      </c>
      <c r="D42" s="48" t="s">
        <v>105</v>
      </c>
      <c r="E42" s="47" t="s">
        <v>68</v>
      </c>
      <c r="F42" s="55">
        <v>0</v>
      </c>
      <c r="G42" s="56">
        <v>0.1</v>
      </c>
      <c r="H42" s="47" t="s">
        <v>46</v>
      </c>
      <c r="I42" s="86"/>
      <c r="J42" s="54">
        <v>1250</v>
      </c>
      <c r="K42" s="43">
        <f t="shared" si="0"/>
        <v>0</v>
      </c>
      <c r="L42" s="51"/>
    </row>
    <row r="43" spans="1:12" x14ac:dyDescent="0.2">
      <c r="A43" s="45">
        <v>35</v>
      </c>
      <c r="B43" s="46" t="s">
        <v>104</v>
      </c>
      <c r="C43" s="47" t="s">
        <v>44</v>
      </c>
      <c r="D43" s="48" t="s">
        <v>106</v>
      </c>
      <c r="E43" s="47" t="s">
        <v>46</v>
      </c>
      <c r="F43" s="55">
        <v>0</v>
      </c>
      <c r="G43" s="41">
        <v>1</v>
      </c>
      <c r="H43" s="47" t="s">
        <v>46</v>
      </c>
      <c r="I43" s="86"/>
      <c r="J43" s="54">
        <v>1250</v>
      </c>
      <c r="K43" s="43">
        <f t="shared" si="0"/>
        <v>0</v>
      </c>
      <c r="L43" s="51"/>
    </row>
    <row r="44" spans="1:12" x14ac:dyDescent="0.2">
      <c r="A44" s="45">
        <v>36</v>
      </c>
      <c r="B44" s="46" t="s">
        <v>82</v>
      </c>
      <c r="C44" s="47" t="s">
        <v>44</v>
      </c>
      <c r="D44" s="48" t="s">
        <v>107</v>
      </c>
      <c r="E44" s="47" t="s">
        <v>46</v>
      </c>
      <c r="F44" s="55">
        <v>0</v>
      </c>
      <c r="G44" s="41">
        <v>1</v>
      </c>
      <c r="H44" s="47" t="s">
        <v>46</v>
      </c>
      <c r="I44" s="86"/>
      <c r="J44" s="54">
        <v>0</v>
      </c>
      <c r="K44" s="43">
        <f t="shared" si="0"/>
        <v>0</v>
      </c>
      <c r="L44" s="51"/>
    </row>
    <row r="45" spans="1:12" x14ac:dyDescent="0.2">
      <c r="A45" s="45">
        <v>37</v>
      </c>
      <c r="B45" s="46" t="s">
        <v>108</v>
      </c>
      <c r="C45" s="47" t="s">
        <v>66</v>
      </c>
      <c r="D45" s="48" t="s">
        <v>109</v>
      </c>
      <c r="E45" s="47" t="s">
        <v>46</v>
      </c>
      <c r="F45" s="55">
        <v>0</v>
      </c>
      <c r="G45" s="41">
        <v>1</v>
      </c>
      <c r="H45" s="47" t="s">
        <v>46</v>
      </c>
      <c r="I45" s="86"/>
      <c r="J45" s="54">
        <v>7900</v>
      </c>
      <c r="K45" s="43">
        <f t="shared" si="0"/>
        <v>0</v>
      </c>
      <c r="L45" s="51"/>
    </row>
    <row r="46" spans="1:12" x14ac:dyDescent="0.2">
      <c r="A46" s="45">
        <v>38</v>
      </c>
      <c r="B46" s="46" t="s">
        <v>80</v>
      </c>
      <c r="C46" s="47" t="s">
        <v>66</v>
      </c>
      <c r="D46" s="48" t="s">
        <v>110</v>
      </c>
      <c r="E46" s="47" t="s">
        <v>68</v>
      </c>
      <c r="F46" s="55">
        <v>0</v>
      </c>
      <c r="G46" s="52">
        <v>1</v>
      </c>
      <c r="H46" s="47" t="s">
        <v>46</v>
      </c>
      <c r="I46" s="86"/>
      <c r="J46" s="54">
        <v>8000</v>
      </c>
      <c r="K46" s="43">
        <f t="shared" si="0"/>
        <v>0</v>
      </c>
      <c r="L46" s="51"/>
    </row>
    <row r="47" spans="1:12" x14ac:dyDescent="0.2">
      <c r="A47" s="45">
        <v>39</v>
      </c>
      <c r="B47" s="46" t="s">
        <v>111</v>
      </c>
      <c r="C47" s="47" t="s">
        <v>66</v>
      </c>
      <c r="D47" s="48" t="s">
        <v>112</v>
      </c>
      <c r="E47" s="47" t="s">
        <v>68</v>
      </c>
      <c r="F47" s="55">
        <v>0</v>
      </c>
      <c r="G47" s="52">
        <v>1</v>
      </c>
      <c r="H47" s="47" t="s">
        <v>46</v>
      </c>
      <c r="I47" s="86"/>
      <c r="J47" s="54">
        <v>0</v>
      </c>
      <c r="K47" s="43">
        <f t="shared" si="0"/>
        <v>0</v>
      </c>
      <c r="L47" s="51"/>
    </row>
    <row r="48" spans="1:12" x14ac:dyDescent="0.2">
      <c r="A48" s="45">
        <v>40</v>
      </c>
      <c r="B48" s="46" t="s">
        <v>113</v>
      </c>
      <c r="C48" s="47" t="s">
        <v>66</v>
      </c>
      <c r="D48" s="48" t="s">
        <v>114</v>
      </c>
      <c r="E48" s="47" t="s">
        <v>68</v>
      </c>
      <c r="F48" s="55">
        <v>0</v>
      </c>
      <c r="G48" s="52">
        <v>1</v>
      </c>
      <c r="H48" s="47" t="s">
        <v>46</v>
      </c>
      <c r="I48" s="86"/>
      <c r="J48" s="54">
        <v>0</v>
      </c>
      <c r="K48" s="43">
        <f t="shared" si="0"/>
        <v>0</v>
      </c>
      <c r="L48" s="51"/>
    </row>
    <row r="49" spans="1:12" x14ac:dyDescent="0.2">
      <c r="A49" s="45">
        <v>41</v>
      </c>
      <c r="B49" s="46" t="s">
        <v>65</v>
      </c>
      <c r="C49" s="47" t="s">
        <v>66</v>
      </c>
      <c r="D49" s="48" t="s">
        <v>115</v>
      </c>
      <c r="E49" s="47" t="s">
        <v>68</v>
      </c>
      <c r="F49" s="55">
        <v>0</v>
      </c>
      <c r="G49" s="41">
        <v>0.1</v>
      </c>
      <c r="H49" s="47" t="s">
        <v>46</v>
      </c>
      <c r="I49" s="86"/>
      <c r="J49" s="54">
        <v>7900</v>
      </c>
      <c r="K49" s="43">
        <f t="shared" si="0"/>
        <v>0</v>
      </c>
      <c r="L49" s="50"/>
    </row>
    <row r="50" spans="1:12" x14ac:dyDescent="0.2">
      <c r="A50" s="45">
        <v>42</v>
      </c>
      <c r="B50" s="46" t="s">
        <v>116</v>
      </c>
      <c r="C50" s="47" t="s">
        <v>66</v>
      </c>
      <c r="D50" s="48" t="s">
        <v>117</v>
      </c>
      <c r="E50" s="39" t="s">
        <v>45</v>
      </c>
      <c r="F50" s="55">
        <v>0</v>
      </c>
      <c r="G50" s="41">
        <v>2.5</v>
      </c>
      <c r="H50" s="47" t="s">
        <v>46</v>
      </c>
      <c r="I50" s="86">
        <v>0.05</v>
      </c>
      <c r="J50" s="54">
        <v>1015</v>
      </c>
      <c r="K50" s="43">
        <f t="shared" si="0"/>
        <v>50.75</v>
      </c>
      <c r="L50" s="51"/>
    </row>
    <row r="51" spans="1:12" x14ac:dyDescent="0.2">
      <c r="A51" s="45">
        <v>43</v>
      </c>
      <c r="B51" s="46" t="s">
        <v>43</v>
      </c>
      <c r="C51" s="47" t="s">
        <v>44</v>
      </c>
      <c r="D51" s="48" t="s">
        <v>118</v>
      </c>
      <c r="E51" s="39" t="s">
        <v>45</v>
      </c>
      <c r="F51" s="55">
        <v>0</v>
      </c>
      <c r="G51" s="41">
        <v>1.8080000000000001</v>
      </c>
      <c r="H51" s="47" t="s">
        <v>46</v>
      </c>
      <c r="I51" s="86"/>
      <c r="J51" s="42">
        <v>165</v>
      </c>
      <c r="K51" s="43">
        <f t="shared" si="0"/>
        <v>0</v>
      </c>
      <c r="L51" s="44" t="s">
        <v>47</v>
      </c>
    </row>
    <row r="52" spans="1:12" x14ac:dyDescent="0.2">
      <c r="A52" s="45">
        <v>44</v>
      </c>
      <c r="B52" s="46" t="s">
        <v>43</v>
      </c>
      <c r="C52" s="47" t="s">
        <v>44</v>
      </c>
      <c r="D52" s="48" t="s">
        <v>119</v>
      </c>
      <c r="E52" s="39" t="s">
        <v>45</v>
      </c>
      <c r="F52" s="40">
        <v>0</v>
      </c>
      <c r="G52" s="41">
        <v>2.0350000000000001</v>
      </c>
      <c r="H52" s="47" t="s">
        <v>46</v>
      </c>
      <c r="I52" s="86">
        <v>0.05</v>
      </c>
      <c r="J52" s="54">
        <v>165</v>
      </c>
      <c r="K52" s="43">
        <f t="shared" si="0"/>
        <v>8.25</v>
      </c>
      <c r="L52" s="44" t="s">
        <v>47</v>
      </c>
    </row>
    <row r="53" spans="1:12" x14ac:dyDescent="0.2">
      <c r="A53" s="45">
        <v>45</v>
      </c>
      <c r="B53" s="46" t="s">
        <v>120</v>
      </c>
      <c r="C53" s="47" t="s">
        <v>66</v>
      </c>
      <c r="D53" s="84" t="s">
        <v>121</v>
      </c>
      <c r="E53" s="39" t="s">
        <v>45</v>
      </c>
      <c r="F53" s="55">
        <v>0</v>
      </c>
      <c r="G53" s="41">
        <v>1.8</v>
      </c>
      <c r="H53" s="47" t="s">
        <v>46</v>
      </c>
      <c r="I53" s="86"/>
      <c r="J53" s="54">
        <v>2630</v>
      </c>
      <c r="K53" s="43">
        <f t="shared" si="0"/>
        <v>0</v>
      </c>
      <c r="L53" s="50"/>
    </row>
    <row r="54" spans="1:12" x14ac:dyDescent="0.2">
      <c r="A54" s="45">
        <v>46</v>
      </c>
      <c r="B54" s="46" t="s">
        <v>57</v>
      </c>
      <c r="C54" s="47" t="s">
        <v>44</v>
      </c>
      <c r="D54" s="84" t="s">
        <v>158</v>
      </c>
      <c r="E54" s="39" t="s">
        <v>46</v>
      </c>
      <c r="F54" s="55">
        <v>0</v>
      </c>
      <c r="G54" s="41">
        <v>1</v>
      </c>
      <c r="H54" s="47" t="s">
        <v>46</v>
      </c>
      <c r="I54" s="86"/>
      <c r="J54" s="54">
        <v>1650</v>
      </c>
      <c r="K54" s="43">
        <f>J54*I54</f>
        <v>0</v>
      </c>
      <c r="L54" s="50"/>
    </row>
    <row r="55" spans="1:12" x14ac:dyDescent="0.2">
      <c r="A55" s="45">
        <v>47</v>
      </c>
      <c r="B55" s="57" t="s">
        <v>43</v>
      </c>
      <c r="C55" s="58" t="s">
        <v>44</v>
      </c>
      <c r="D55" s="59" t="s">
        <v>159</v>
      </c>
      <c r="E55" s="39" t="s">
        <v>46</v>
      </c>
      <c r="F55" s="55">
        <v>0</v>
      </c>
      <c r="G55" s="41">
        <v>1</v>
      </c>
      <c r="H55" s="47" t="s">
        <v>46</v>
      </c>
      <c r="I55" s="86"/>
      <c r="J55" s="54"/>
      <c r="K55" s="43">
        <f>J55*I55</f>
        <v>0</v>
      </c>
      <c r="L55" s="50"/>
    </row>
    <row r="56" spans="1:12" x14ac:dyDescent="0.2">
      <c r="A56" s="45">
        <v>48</v>
      </c>
      <c r="B56" s="46" t="s">
        <v>80</v>
      </c>
      <c r="C56" s="47" t="s">
        <v>66</v>
      </c>
      <c r="D56" s="48" t="s">
        <v>122</v>
      </c>
      <c r="E56" s="47" t="s">
        <v>68</v>
      </c>
      <c r="F56" s="55">
        <v>0</v>
      </c>
      <c r="G56" s="60">
        <v>1</v>
      </c>
      <c r="H56" s="47" t="s">
        <v>46</v>
      </c>
      <c r="I56" s="86"/>
      <c r="J56" s="54">
        <v>8000</v>
      </c>
      <c r="K56" s="43">
        <f t="shared" si="0"/>
        <v>0</v>
      </c>
      <c r="L56" s="50"/>
    </row>
    <row r="57" spans="1:12" x14ac:dyDescent="0.2">
      <c r="A57" s="45">
        <v>49</v>
      </c>
      <c r="B57" s="46" t="s">
        <v>82</v>
      </c>
      <c r="C57" s="47" t="s">
        <v>44</v>
      </c>
      <c r="D57" s="48" t="s">
        <v>123</v>
      </c>
      <c r="E57" s="47" t="s">
        <v>68</v>
      </c>
      <c r="F57" s="55">
        <v>0</v>
      </c>
      <c r="G57" s="60">
        <v>1</v>
      </c>
      <c r="H57" s="47" t="s">
        <v>46</v>
      </c>
      <c r="I57" s="86"/>
      <c r="J57" s="54">
        <v>0</v>
      </c>
      <c r="K57" s="43">
        <f t="shared" si="0"/>
        <v>0</v>
      </c>
      <c r="L57" s="50"/>
    </row>
    <row r="58" spans="1:12" x14ac:dyDescent="0.2">
      <c r="A58" s="45">
        <v>50</v>
      </c>
      <c r="B58" s="46" t="s">
        <v>80</v>
      </c>
      <c r="C58" s="47" t="s">
        <v>66</v>
      </c>
      <c r="D58" s="48" t="s">
        <v>124</v>
      </c>
      <c r="E58" s="47" t="s">
        <v>68</v>
      </c>
      <c r="F58" s="55">
        <v>0</v>
      </c>
      <c r="G58" s="52">
        <v>1</v>
      </c>
      <c r="H58" s="47" t="s">
        <v>46</v>
      </c>
      <c r="I58" s="86"/>
      <c r="J58" s="54">
        <v>8000</v>
      </c>
      <c r="K58" s="43">
        <f t="shared" si="0"/>
        <v>0</v>
      </c>
      <c r="L58" s="50"/>
    </row>
    <row r="59" spans="1:12" x14ac:dyDescent="0.2">
      <c r="A59" s="45">
        <v>51</v>
      </c>
      <c r="B59" s="46" t="s">
        <v>82</v>
      </c>
      <c r="C59" s="47" t="s">
        <v>44</v>
      </c>
      <c r="D59" s="48" t="s">
        <v>125</v>
      </c>
      <c r="E59" s="47" t="s">
        <v>68</v>
      </c>
      <c r="F59" s="55">
        <v>0</v>
      </c>
      <c r="G59" s="60">
        <v>1</v>
      </c>
      <c r="H59" s="47" t="s">
        <v>46</v>
      </c>
      <c r="I59" s="86"/>
      <c r="J59" s="54">
        <v>0</v>
      </c>
      <c r="K59" s="43">
        <f t="shared" si="0"/>
        <v>0</v>
      </c>
      <c r="L59" s="50"/>
    </row>
    <row r="60" spans="1:12" x14ac:dyDescent="0.2">
      <c r="A60" s="45">
        <v>52</v>
      </c>
      <c r="B60" s="46" t="s">
        <v>80</v>
      </c>
      <c r="C60" s="47" t="s">
        <v>66</v>
      </c>
      <c r="D60" s="48" t="s">
        <v>126</v>
      </c>
      <c r="E60" s="47" t="s">
        <v>68</v>
      </c>
      <c r="F60" s="55">
        <v>0</v>
      </c>
      <c r="G60" s="60">
        <v>1</v>
      </c>
      <c r="H60" s="47" t="s">
        <v>46</v>
      </c>
      <c r="I60" s="86"/>
      <c r="J60" s="54">
        <v>8000</v>
      </c>
      <c r="K60" s="43">
        <f t="shared" si="0"/>
        <v>0</v>
      </c>
      <c r="L60" s="50"/>
    </row>
    <row r="61" spans="1:12" x14ac:dyDescent="0.2">
      <c r="A61" s="45">
        <v>53</v>
      </c>
      <c r="B61" s="46" t="s">
        <v>82</v>
      </c>
      <c r="C61" s="47" t="s">
        <v>44</v>
      </c>
      <c r="D61" s="48" t="s">
        <v>127</v>
      </c>
      <c r="E61" s="47" t="s">
        <v>68</v>
      </c>
      <c r="F61" s="55">
        <v>0</v>
      </c>
      <c r="G61" s="60">
        <v>1</v>
      </c>
      <c r="H61" s="47" t="s">
        <v>46</v>
      </c>
      <c r="I61" s="86"/>
      <c r="J61" s="54">
        <v>0</v>
      </c>
      <c r="K61" s="43">
        <f t="shared" si="0"/>
        <v>0</v>
      </c>
      <c r="L61" s="50"/>
    </row>
    <row r="62" spans="1:12" x14ac:dyDescent="0.2">
      <c r="A62" s="45">
        <v>54</v>
      </c>
      <c r="B62" s="46" t="s">
        <v>82</v>
      </c>
      <c r="C62" s="47" t="s">
        <v>44</v>
      </c>
      <c r="D62" s="48" t="s">
        <v>128</v>
      </c>
      <c r="E62" s="47" t="s">
        <v>68</v>
      </c>
      <c r="F62" s="55">
        <v>0</v>
      </c>
      <c r="G62" s="52">
        <v>1</v>
      </c>
      <c r="H62" s="47" t="s">
        <v>46</v>
      </c>
      <c r="I62" s="86"/>
      <c r="J62" s="54">
        <v>0</v>
      </c>
      <c r="K62" s="43">
        <f t="shared" si="0"/>
        <v>0</v>
      </c>
      <c r="L62" s="50"/>
    </row>
    <row r="63" spans="1:12" x14ac:dyDescent="0.2">
      <c r="A63" s="45">
        <v>55</v>
      </c>
      <c r="B63" s="46" t="s">
        <v>82</v>
      </c>
      <c r="C63" s="47" t="s">
        <v>44</v>
      </c>
      <c r="D63" s="48" t="s">
        <v>129</v>
      </c>
      <c r="E63" s="47" t="s">
        <v>68</v>
      </c>
      <c r="F63" s="55">
        <v>0</v>
      </c>
      <c r="G63" s="52">
        <v>1</v>
      </c>
      <c r="H63" s="47" t="s">
        <v>46</v>
      </c>
      <c r="I63" s="86"/>
      <c r="J63" s="54">
        <v>0</v>
      </c>
      <c r="K63" s="43">
        <f t="shared" si="0"/>
        <v>0</v>
      </c>
      <c r="L63" s="50"/>
    </row>
    <row r="64" spans="1:12" x14ac:dyDescent="0.2">
      <c r="A64" s="45">
        <v>56</v>
      </c>
      <c r="B64" s="46" t="s">
        <v>82</v>
      </c>
      <c r="C64" s="47" t="s">
        <v>44</v>
      </c>
      <c r="D64" s="48" t="s">
        <v>130</v>
      </c>
      <c r="E64" s="47" t="s">
        <v>68</v>
      </c>
      <c r="F64" s="55">
        <v>0</v>
      </c>
      <c r="G64" s="52">
        <v>1</v>
      </c>
      <c r="H64" s="47" t="s">
        <v>46</v>
      </c>
      <c r="I64" s="86"/>
      <c r="J64" s="54">
        <v>0</v>
      </c>
      <c r="K64" s="43">
        <f t="shared" si="0"/>
        <v>0</v>
      </c>
      <c r="L64" s="50"/>
    </row>
    <row r="65" spans="1:13" x14ac:dyDescent="0.2">
      <c r="A65" s="45">
        <v>57</v>
      </c>
      <c r="B65" s="46" t="s">
        <v>78</v>
      </c>
      <c r="C65" s="47" t="s">
        <v>66</v>
      </c>
      <c r="D65" s="48" t="s">
        <v>131</v>
      </c>
      <c r="E65" s="47" t="s">
        <v>68</v>
      </c>
      <c r="F65" s="55">
        <v>0</v>
      </c>
      <c r="G65" s="60">
        <v>1</v>
      </c>
      <c r="H65" s="47" t="s">
        <v>46</v>
      </c>
      <c r="I65" s="86"/>
      <c r="J65" s="54">
        <v>55000</v>
      </c>
      <c r="K65" s="43">
        <f t="shared" si="0"/>
        <v>0</v>
      </c>
      <c r="L65" s="50"/>
    </row>
    <row r="66" spans="1:13" x14ac:dyDescent="0.2">
      <c r="A66" s="45">
        <v>58</v>
      </c>
      <c r="B66" s="46" t="s">
        <v>80</v>
      </c>
      <c r="C66" s="47" t="s">
        <v>66</v>
      </c>
      <c r="D66" s="48" t="s">
        <v>132</v>
      </c>
      <c r="E66" s="47" t="s">
        <v>68</v>
      </c>
      <c r="F66" s="55">
        <v>0</v>
      </c>
      <c r="G66" s="60">
        <v>1</v>
      </c>
      <c r="H66" s="47" t="s">
        <v>46</v>
      </c>
      <c r="I66" s="86"/>
      <c r="J66" s="54">
        <v>8000</v>
      </c>
      <c r="K66" s="43">
        <f t="shared" si="0"/>
        <v>0</v>
      </c>
      <c r="L66" s="50"/>
    </row>
    <row r="67" spans="1:13" x14ac:dyDescent="0.2">
      <c r="A67" s="45">
        <v>59</v>
      </c>
      <c r="B67" s="46" t="s">
        <v>133</v>
      </c>
      <c r="C67" s="47" t="s">
        <v>66</v>
      </c>
      <c r="D67" s="48" t="s">
        <v>134</v>
      </c>
      <c r="E67" s="47" t="s">
        <v>46</v>
      </c>
      <c r="F67" s="55">
        <v>0</v>
      </c>
      <c r="G67" s="41">
        <v>1</v>
      </c>
      <c r="H67" s="47" t="s">
        <v>46</v>
      </c>
      <c r="I67" s="86"/>
      <c r="J67" s="42">
        <v>1600</v>
      </c>
      <c r="K67" s="43">
        <f t="shared" si="0"/>
        <v>0</v>
      </c>
      <c r="L67" s="50"/>
    </row>
    <row r="68" spans="1:13" x14ac:dyDescent="0.2">
      <c r="A68" s="45">
        <v>60</v>
      </c>
      <c r="B68" s="46" t="s">
        <v>135</v>
      </c>
      <c r="C68" s="47" t="s">
        <v>66</v>
      </c>
      <c r="D68" s="48" t="s">
        <v>136</v>
      </c>
      <c r="E68" s="47" t="s">
        <v>46</v>
      </c>
      <c r="F68" s="55">
        <v>0</v>
      </c>
      <c r="G68" s="41">
        <v>1</v>
      </c>
      <c r="H68" s="47" t="s">
        <v>46</v>
      </c>
      <c r="I68" s="86"/>
      <c r="J68" s="54">
        <v>7900</v>
      </c>
      <c r="K68" s="43">
        <f t="shared" si="0"/>
        <v>0</v>
      </c>
      <c r="L68" s="50"/>
    </row>
    <row r="69" spans="1:13" x14ac:dyDescent="0.2">
      <c r="A69" s="45">
        <v>61</v>
      </c>
      <c r="B69" s="46" t="s">
        <v>137</v>
      </c>
      <c r="C69" s="47" t="s">
        <v>44</v>
      </c>
      <c r="D69" s="48" t="s">
        <v>138</v>
      </c>
      <c r="E69" s="47" t="s">
        <v>46</v>
      </c>
      <c r="F69" s="55">
        <v>0</v>
      </c>
      <c r="G69" s="41">
        <v>1</v>
      </c>
      <c r="H69" s="47" t="s">
        <v>46</v>
      </c>
      <c r="I69" s="86"/>
      <c r="J69" s="54">
        <v>1250</v>
      </c>
      <c r="K69" s="43">
        <f t="shared" si="0"/>
        <v>0</v>
      </c>
      <c r="L69" s="50"/>
    </row>
    <row r="70" spans="1:13" x14ac:dyDescent="0.2">
      <c r="A70" s="45">
        <v>62</v>
      </c>
      <c r="B70" s="47" t="s">
        <v>139</v>
      </c>
      <c r="C70" s="47" t="s">
        <v>44</v>
      </c>
      <c r="D70" s="48" t="s">
        <v>140</v>
      </c>
      <c r="E70" s="47" t="s">
        <v>46</v>
      </c>
      <c r="F70" s="55">
        <v>0</v>
      </c>
      <c r="G70" s="41">
        <v>1</v>
      </c>
      <c r="H70" s="47" t="s">
        <v>46</v>
      </c>
      <c r="I70" s="86"/>
      <c r="J70" s="54">
        <v>1250</v>
      </c>
      <c r="K70" s="43">
        <f t="shared" si="0"/>
        <v>0</v>
      </c>
      <c r="L70" s="50"/>
    </row>
    <row r="71" spans="1:13" x14ac:dyDescent="0.2">
      <c r="A71" s="45">
        <v>63</v>
      </c>
      <c r="B71" s="46" t="s">
        <v>141</v>
      </c>
      <c r="C71" s="47" t="s">
        <v>66</v>
      </c>
      <c r="D71" s="48" t="s">
        <v>160</v>
      </c>
      <c r="E71" s="47" t="s">
        <v>46</v>
      </c>
      <c r="F71" s="55">
        <v>0</v>
      </c>
      <c r="G71" s="41">
        <v>1</v>
      </c>
      <c r="H71" s="47" t="s">
        <v>46</v>
      </c>
      <c r="I71" s="86"/>
      <c r="J71" s="42"/>
      <c r="K71" s="43">
        <f t="shared" ref="K71:K73" si="1">J71*I71</f>
        <v>0</v>
      </c>
      <c r="L71" s="50"/>
    </row>
    <row r="72" spans="1:13" x14ac:dyDescent="0.2">
      <c r="A72" s="45">
        <v>64</v>
      </c>
      <c r="B72" s="46" t="s">
        <v>43</v>
      </c>
      <c r="C72" s="47" t="s">
        <v>44</v>
      </c>
      <c r="D72" s="48" t="s">
        <v>161</v>
      </c>
      <c r="E72" s="47" t="s">
        <v>46</v>
      </c>
      <c r="F72" s="55">
        <v>0</v>
      </c>
      <c r="G72" s="41">
        <v>1</v>
      </c>
      <c r="H72" s="47" t="s">
        <v>46</v>
      </c>
      <c r="I72" s="86">
        <v>0.05</v>
      </c>
      <c r="J72" s="42"/>
      <c r="K72" s="43">
        <f t="shared" si="1"/>
        <v>0</v>
      </c>
      <c r="L72" s="50"/>
    </row>
    <row r="73" spans="1:13" ht="13.5" thickBot="1" x14ac:dyDescent="0.25">
      <c r="A73" s="99">
        <v>65</v>
      </c>
      <c r="B73" s="100" t="s">
        <v>49</v>
      </c>
      <c r="C73" s="101" t="s">
        <v>44</v>
      </c>
      <c r="D73" s="102" t="s">
        <v>162</v>
      </c>
      <c r="E73" s="101" t="s">
        <v>46</v>
      </c>
      <c r="F73" s="103">
        <v>0</v>
      </c>
      <c r="G73" s="104">
        <v>1</v>
      </c>
      <c r="H73" s="101" t="s">
        <v>46</v>
      </c>
      <c r="I73" s="105"/>
      <c r="J73" s="61"/>
      <c r="K73" s="62">
        <f t="shared" si="1"/>
        <v>0</v>
      </c>
      <c r="L73" s="50"/>
    </row>
    <row r="74" spans="1:13" ht="13.5" thickBot="1" x14ac:dyDescent="0.25">
      <c r="A74" s="87"/>
      <c r="B74" s="88" t="s">
        <v>142</v>
      </c>
      <c r="C74" s="89"/>
      <c r="D74" s="89"/>
      <c r="E74" s="89"/>
      <c r="F74" s="89"/>
      <c r="G74" s="89"/>
      <c r="H74" s="89"/>
      <c r="I74" s="85"/>
      <c r="K74" s="63">
        <f>SUM(K9:K73)</f>
        <v>838.25</v>
      </c>
    </row>
    <row r="75" spans="1:13" x14ac:dyDescent="0.2">
      <c r="J75" s="64"/>
      <c r="K75" s="64"/>
      <c r="M75" s="64"/>
    </row>
    <row r="76" spans="1:13" s="64" customFormat="1" x14ac:dyDescent="0.2">
      <c r="A76" s="65" t="s">
        <v>143</v>
      </c>
      <c r="J76" s="20"/>
      <c r="K76" s="20"/>
      <c r="M76" s="20"/>
    </row>
    <row r="78" spans="1:13" x14ac:dyDescent="0.2">
      <c r="A78" s="67" t="s">
        <v>144</v>
      </c>
    </row>
    <row r="79" spans="1:13" x14ac:dyDescent="0.2">
      <c r="A79" s="66" t="s">
        <v>145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52-02-12</vt:lpstr>
      <vt:lpstr>FORMULÁŘ 8 - rekap poplatků</vt:lpstr>
      <vt:lpstr>'FORMULÁŘ 8 - rekap poplatků'!Oblast_tisku</vt:lpstr>
      <vt:lpstr>'PS 52-02-12'!Oblast_tisku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2019-07-30T07:55:15Z</cp:lastPrinted>
  <dcterms:created xsi:type="dcterms:W3CDTF">2017-07-24T12:19:51Z</dcterms:created>
  <dcterms:modified xsi:type="dcterms:W3CDTF">2019-07-30T07:56:30Z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